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-Cam 2-Button BOM" sheetId="1" r:id="rId4"/>
    <sheet state="visible" name="Button Options" sheetId="2" r:id="rId5"/>
    <sheet state="visible" name="Sheet1" sheetId="3" r:id="rId6"/>
  </sheets>
  <definedNames/>
  <calcPr/>
  <extLst>
    <ext uri="GoogleSheetsCustomDataVersion2">
      <go:sheetsCustomData xmlns:go="http://customooxmlschemas.google.com/" r:id="rId7" roundtripDataChecksum="3sifEFV0pvIumBVwjcncKj11ICL4Gexcd08doz7Y3cA="/>
    </ext>
  </extLst>
</workbook>
</file>

<file path=xl/sharedStrings.xml><?xml version="1.0" encoding="utf-8"?>
<sst xmlns="http://schemas.openxmlformats.org/spreadsheetml/2006/main" count="159" uniqueCount="118">
  <si>
    <t>1/2 Lens VAR  —  Pricing &amp; Bill of Materials</t>
  </si>
  <si>
    <t>1/2 Lens VAR  —  Button Options  (behind-the-goal replay trigger)</t>
  </si>
  <si>
    <t>court</t>
  </si>
  <si>
    <t>cost</t>
  </si>
  <si>
    <t>Field setup — 2 cameras + 2 buttons — indicative Riyadh prices (SAR). Edit the low/high cells; totals update automatically.</t>
  </si>
  <si>
    <t>Player presses a button by the goal → signal reaches the mini-PC → app saves the last 30s → clip on their phone. The options differ only in HOW the press travels.</t>
  </si>
  <si>
    <t>Option</t>
  </si>
  <si>
    <t>How the press reaches the app</t>
  </si>
  <si>
    <t>Weatherproof</t>
  </si>
  <si>
    <t>A.   CAMERAS &amp; CAPTURE  (the 2-camera side)</t>
  </si>
  <si>
    <t>Price for 2 ends (SAR)</t>
  </si>
  <si>
    <t>Where to buy</t>
  </si>
  <si>
    <t>Example product (link)</t>
  </si>
  <si>
    <t>1. RF doorbell button  ★ BEST VALUE</t>
  </si>
  <si>
    <t>Item</t>
  </si>
  <si>
    <t>Weatherproof 433MHz button. One tiny USB/serial receiver at the mini-PC hears both goals (each button = its own code). No WiFi, no charging. ~100–200 m. Needs a small glue script (provided).</t>
  </si>
  <si>
    <t>price</t>
  </si>
  <si>
    <t>Purpose</t>
  </si>
  <si>
    <t>Qty</t>
  </si>
  <si>
    <t>Yes (IP44–IP65)</t>
  </si>
  <si>
    <t xml:space="preserve">court </t>
  </si>
  <si>
    <t>Unit SAR (low)</t>
  </si>
  <si>
    <t>Unit SAR (high)</t>
  </si>
  <si>
    <t>~90–160  (2 buttons + adapter)</t>
  </si>
  <si>
    <t>Line low</t>
  </si>
  <si>
    <t>noon.com / AliExpress</t>
  </si>
  <si>
    <t>Line high</t>
  </si>
  <si>
    <t>Notes</t>
  </si>
  <si>
    <t>noon: TDOO IP65 kit</t>
  </si>
  <si>
    <t>Hikvision 4K bullet (varifocal AcuSense)</t>
  </si>
  <si>
    <t>days</t>
  </si>
  <si>
    <t>One per half of the pitch</t>
  </si>
  <si>
    <t>booking</t>
  </si>
  <si>
    <t>break even months</t>
  </si>
  <si>
    <t>Low use</t>
  </si>
  <si>
    <t>Mid use</t>
  </si>
  <si>
    <t>2. WiFi button (Shelly Button 1)</t>
  </si>
  <si>
    <t>Press sends an HTTP request straight to the app's replay URL over pitch WiFi. No receiver, no driver — hits the same endpoint as the on-screen REPLAY button. ~100 ms on USB power.</t>
  </si>
  <si>
    <t>Indoor (needs IP box)</t>
  </si>
  <si>
    <t>~190–240</t>
  </si>
  <si>
    <t>Amazon.sa / Ubuy</t>
  </si>
  <si>
    <t>High use</t>
  </si>
  <si>
    <t>Amazon.sa: Shelly range</t>
  </si>
  <si>
    <t>DS-2CD2686G2-IZS (zoom) or DS-2CD2T83G2-2LI (ColorVu). Must give RTSP.</t>
  </si>
  <si>
    <t>PoE NVR or PoE switch</t>
  </si>
  <si>
    <t>Powers both cameras + carries video</t>
  </si>
  <si>
    <t>3. Flic 2 Bluetooth button  ◆ PADELVAR-STYLE</t>
  </si>
  <si>
    <t>NVR also records if wanted; a switch is cheaper.</t>
  </si>
  <si>
    <t>Outdoor Cat6 run + connectors</t>
  </si>
  <si>
    <t>The industry-standard courtside trigger — the same Bluetooth smart button padel replay systems (ScoreBot / PUSHIT-style) use. Click / double / hold. Bluetooth to a Flic Hub near the mini-PC, which fires the replay. Most polished.</t>
  </si>
  <si>
    <t>Each camera → room</t>
  </si>
  <si>
    <t>~500–600  (incl. hub)</t>
  </si>
  <si>
    <t>Per run; keep under ~90 m.</t>
  </si>
  <si>
    <t>Amazon.sa</t>
  </si>
  <si>
    <t>Amazon.sa: Flic 2 (2-pack)</t>
  </si>
  <si>
    <t>Mast / pole + bracket + sun-shade</t>
  </si>
  <si>
    <t>Mount both cameras high at midfield</t>
  </si>
  <si>
    <t>~3–4 m; IP67; evening use.</t>
  </si>
  <si>
    <t>Cameras &amp; capture subtotal (SAR)</t>
  </si>
  <si>
    <t>4. Wired USB arcade dome</t>
  </si>
  <si>
    <t>Big red 100 mm dome wired via a small USB board (acts as a keyboard press). Zero latency, no battery. Needs a 30–40 m cable run per goal — great as the supervisor DEMO button.</t>
  </si>
  <si>
    <t>Yes (button itself)</t>
  </si>
  <si>
    <t>~120–160  (+ cabling)</t>
  </si>
  <si>
    <t>AliExpress / local shops</t>
  </si>
  <si>
    <t>AliExpress: 100mm dome</t>
  </si>
  <si>
    <t>Legend:  ★ green = best value (Option 1, RF doorbell — cheapest, weatherproof, one receiver for both goals).   ◆ amber = PadelVAR-style (Option 3, Flic 2 — the same Bluetooth button padel replay systems use; most polished).   Ask and I'll write the glue script that turns any press into a 'save replay'.</t>
  </si>
  <si>
    <t>B.   COMPUTE &amp; POWER  (the room)</t>
  </si>
  <si>
    <t>Mini-PC (Intel N100, 16GB/512GB)</t>
  </si>
  <si>
    <t>Runs the app; pulls both cameras; 30s buffer</t>
  </si>
  <si>
    <t>Fanless; the brain of the system.</t>
  </si>
  <si>
    <t>UPS (battery backup)</t>
  </si>
  <si>
    <t>Rides out power blips</t>
  </si>
  <si>
    <t>Keeps it running &amp; safe on outages.</t>
  </si>
  <si>
    <t>Wi-Fi access point</t>
  </si>
  <si>
    <t>Serves app + buttons across the pitch</t>
  </si>
  <si>
    <t>Only if venue Wi-Fi doesn't reach.</t>
  </si>
  <si>
    <t>Compute &amp; power subtotal (SAR)</t>
  </si>
  <si>
    <t>C.   THE 2 BUTTONS  —  pick ONE option (price shown is for 2 buttons)</t>
  </si>
  <si>
    <t>Option 1: Tablet / phone (web button)</t>
  </si>
  <si>
    <t>Mount a screen at each end; tap the app's Replay</t>
  </si>
  <si>
    <t>Simplest; works today. Screen outdoors + theft risk.</t>
  </si>
  <si>
    <t>Option 2: Flic wireless smart button</t>
  </si>
  <si>
    <t>Bluetooth button → triggers replay via a bridge</t>
  </si>
  <si>
    <t>Neat &amp; tiny. ~10–30 m BT range; needs a BT bridge.</t>
  </si>
  <si>
    <t>Option 3: Wi-Fi arcade button (ESP32)   ★ BEST</t>
  </si>
  <si>
    <t>Big physical button → hits replay API over Wi-Fi</t>
  </si>
  <si>
    <t>ESP32 ~SAR 40 + arcade button + IP box + power. Firmware provided.</t>
  </si>
  <si>
    <t>Option 4: Wired USB button to mini-PC</t>
  </si>
  <si>
    <t>Button on a cable straight into the mini-PC</t>
  </si>
  <si>
    <t>Ultra-reliable but needs a wire back to the room.</t>
  </si>
  <si>
    <t>Pick one row above. Recommended: Option 3 (Wi-Fi arcade button) — cheap, physical, weatherproof, covers the whole venue over Wi-Fi.</t>
  </si>
  <si>
    <t>D.   SOFTWARE &amp; SERVICES</t>
  </si>
  <si>
    <t>1/2 Lens VAR app</t>
  </si>
  <si>
    <t>Instant replay + clips + shareable links</t>
  </si>
  <si>
    <t>Built &amp; live — done.</t>
  </si>
  <si>
    <t>Domain (e.g. footballvar.h-lens.co)</t>
  </si>
  <si>
    <t>Nice public address</t>
  </si>
  <si>
    <t>Per year.</t>
  </si>
  <si>
    <t>Cloud VM (Oracle free tier)</t>
  </si>
  <si>
    <t>Optional remote viewing / 24-7 online</t>
  </si>
  <si>
    <t>Free tier; in-Kingdom region for PDPL.</t>
  </si>
  <si>
    <t>Software &amp; services subtotal (SAR)</t>
  </si>
  <si>
    <t>E.   LATER — AI FOLLOW-CAM  (phase 2, only when you add it)</t>
  </si>
  <si>
    <t>NVIDIA Jetson (Orin Nano)</t>
  </si>
  <si>
    <t>Runs ball-tracking / auto-follow</t>
  </si>
  <si>
    <t>NOT needed for instant replay; add after a high-mount recording proves detection.</t>
  </si>
  <si>
    <t>Follow-cam add-on subtotal (SAR)</t>
  </si>
  <si>
    <t>F.   WHAT IT ADDS UP TO  (per 2-camera / 2-button field, indicative)</t>
  </si>
  <si>
    <t>Full 2-cam / 2-button field</t>
  </si>
  <si>
    <t>2 cameras + mini-PC + UPS + 2 Wi-Fi buttons + switch</t>
  </si>
  <si>
    <t>Excludes optional Wi-Fi AP / NVR upgrade / follow-cam.</t>
  </si>
  <si>
    <t>Budget version</t>
  </si>
  <si>
    <t>Fixed-lens cameras, PoE switch (no NVR), leanest buttons</t>
  </si>
  <si>
    <t>Leanest working setup.</t>
  </si>
  <si>
    <t>Add AI follow-cam later</t>
  </si>
  <si>
    <t>NVIDIA Jetson — phase 2, only when detection is proven</t>
  </si>
  <si>
    <t>Add-on, not part of the base field.</t>
  </si>
  <si>
    <t>Note: the mini-PC + switch + Wi-Fi are shared — a 2nd pitch at the same venue mostly adds 2 cameras + cable + 2 buttons.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</si>
</sst>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17.0"/>
      <color rgb="FFFFFFFF"/>
      <name val="Calibri"/>
    </font>
    <font/>
    <font>
      <color theme="1"/>
      <name val="Calibri"/>
      <scheme val="minor"/>
    </font>
    <font>
      <i/>
      <sz val="9.0"/>
      <color rgb="FFCFE0FF"/>
      <name val="Calibri"/>
    </font>
    <font>
      <sz val="11.0"/>
      <color theme="1"/>
      <name val="Calibri"/>
    </font>
    <font>
      <b/>
      <sz val="10.0"/>
      <color rgb="FFFFFFFF"/>
      <name val="Calibri"/>
    </font>
    <font>
      <b/>
      <sz val="10.0"/>
      <color rgb="FF0B1524"/>
      <name val="Calibri"/>
    </font>
    <font>
      <sz val="10.0"/>
      <color rgb="FF0B1524"/>
      <name val="Calibri"/>
    </font>
    <font>
      <u/>
      <sz val="10.0"/>
      <color rgb="FF1F50D6"/>
      <name val="Calibri"/>
    </font>
    <font>
      <u/>
      <sz val="10.0"/>
      <color rgb="FF1F50D6"/>
      <name val="Calibri"/>
    </font>
    <font>
      <b/>
      <sz val="10.0"/>
      <color rgb="FF1F50D6"/>
      <name val="Calibri"/>
      <scheme val="minor"/>
    </font>
    <font>
      <u/>
      <sz val="10.0"/>
      <color rgb="FF1F50D6"/>
      <name val="Calibri"/>
    </font>
    <font>
      <b/>
      <sz val="10.0"/>
      <color rgb="FF0B1524"/>
      <name val="Calibri"/>
      <scheme val="minor"/>
    </font>
    <font>
      <b/>
      <sz val="9.0"/>
      <color rgb="FF127A4B"/>
      <name val="Calibri"/>
      <scheme val="minor"/>
    </font>
    <font>
      <i/>
      <sz val="9.0"/>
      <color rgb="FF66707F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0B1524"/>
        <bgColor rgb="FF0B1524"/>
      </patternFill>
    </fill>
    <fill>
      <patternFill patternType="solid">
        <fgColor rgb="FF2F6BFF"/>
        <bgColor rgb="FF2F6BFF"/>
      </patternFill>
    </fill>
    <fill>
      <patternFill patternType="solid">
        <fgColor rgb="FF1F50D6"/>
        <bgColor rgb="FF1F50D6"/>
      </patternFill>
    </fill>
    <fill>
      <patternFill patternType="solid">
        <fgColor rgb="FFE9F6EF"/>
        <bgColor rgb="FFE9F6EF"/>
      </patternFill>
    </fill>
    <fill>
      <patternFill patternType="solid">
        <fgColor rgb="FFF5F7FB"/>
        <bgColor rgb="FFF5F7FB"/>
      </patternFill>
    </fill>
    <fill>
      <patternFill patternType="solid">
        <fgColor rgb="FFFDF3E3"/>
        <bgColor rgb="FFFDF3E3"/>
      </patternFill>
    </fill>
    <fill>
      <patternFill patternType="solid">
        <fgColor rgb="FFEAF1FF"/>
        <bgColor rgb="FFEAF1FF"/>
      </patternFill>
    </fill>
    <fill>
      <patternFill patternType="solid">
        <fgColor rgb="FFB45309"/>
        <bgColor rgb="FFB45309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DCE3EC"/>
      </left>
      <right style="thin">
        <color rgb="FFDCE3EC"/>
      </right>
      <top style="thin">
        <color rgb="FFDCE3EC"/>
      </top>
      <bottom style="thin">
        <color rgb="FFDCE3EC"/>
      </bottom>
    </border>
    <border>
      <left style="thin">
        <color rgb="FFDCE3EC"/>
      </left>
      <top style="thin">
        <color rgb="FFDCE3EC"/>
      </top>
      <bottom style="thin">
        <color rgb="FFDCE3EC"/>
      </bottom>
    </border>
    <border>
      <top style="thin">
        <color rgb="FFDCE3EC"/>
      </top>
      <bottom style="thin">
        <color rgb="FFDCE3EC"/>
      </bottom>
    </border>
    <border>
      <right style="thin">
        <color rgb="FFDCE3EC"/>
      </right>
      <top style="thin">
        <color rgb="FFDCE3EC"/>
      </top>
      <bottom style="thin">
        <color rgb="FFDCE3EC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Border="1" applyFont="1"/>
    <xf borderId="0" fillId="0" fontId="3" numFmtId="0" xfId="0" applyAlignment="1" applyFont="1">
      <alignment readingOrder="0"/>
    </xf>
    <xf borderId="3" fillId="0" fontId="2" numFmtId="0" xfId="0" applyBorder="1" applyFont="1"/>
    <xf borderId="1" fillId="2" fontId="4" numFmtId="0" xfId="0" applyAlignment="1" applyBorder="1" applyFill="1" applyFont="1">
      <alignment horizontal="left" shrinkToFit="0" vertical="center" wrapText="1"/>
    </xf>
    <xf borderId="1" fillId="2" fontId="4" numFmtId="0" xfId="0" applyAlignment="1" applyBorder="1" applyFill="1" applyFont="1">
      <alignment horizontal="left" vertical="center"/>
    </xf>
    <xf borderId="4" fillId="3" fontId="5" numFmtId="0" xfId="0" applyBorder="1" applyFill="1" applyFont="1"/>
    <xf borderId="5" fillId="4" fontId="6" numFmtId="0" xfId="0" applyAlignment="1" applyBorder="1" applyFill="1" applyFont="1">
      <alignment horizontal="left" shrinkToFit="0" vertical="center" wrapText="1"/>
    </xf>
    <xf borderId="5" fillId="4" fontId="6" numFmtId="0" xfId="0" applyAlignment="1" applyBorder="1" applyFill="1" applyFont="1">
      <alignment horizontal="center" vertical="center"/>
    </xf>
    <xf borderId="1" fillId="3" fontId="6" numFmtId="0" xfId="0" applyAlignment="1" applyBorder="1" applyFill="1" applyFont="1">
      <alignment horizontal="left" vertical="center"/>
    </xf>
    <xf borderId="5" fillId="5" fontId="7" numFmtId="0" xfId="0" applyAlignment="1" applyBorder="1" applyFill="1" applyFont="1">
      <alignment horizontal="left" shrinkToFit="0" vertical="center" wrapText="1"/>
    </xf>
    <xf borderId="5" fillId="4" fontId="6" numFmtId="0" xfId="0" applyAlignment="1" applyBorder="1" applyFill="1" applyFont="1">
      <alignment horizontal="left" vertical="center"/>
    </xf>
    <xf borderId="5" fillId="5" fontId="8" numFmtId="0" xfId="0" applyAlignment="1" applyBorder="1" applyFill="1" applyFont="1">
      <alignment horizontal="left" shrinkToFit="0" vertical="center" wrapText="1"/>
    </xf>
    <xf borderId="5" fillId="5" fontId="8" numFmtId="0" xfId="0" applyAlignment="1" applyBorder="1" applyFill="1" applyFont="1">
      <alignment horizontal="center" vertical="center"/>
    </xf>
    <xf borderId="5" fillId="0" fontId="7" numFmtId="0" xfId="0" applyAlignment="1" applyBorder="1" applyFont="1">
      <alignment horizontal="left" shrinkToFit="0" vertical="center" wrapText="1"/>
    </xf>
    <xf borderId="5" fillId="0" fontId="8" numFmtId="0" xfId="0" applyAlignment="1" applyBorder="1" applyFont="1">
      <alignment horizontal="left" shrinkToFit="0" vertical="center" wrapText="1"/>
    </xf>
    <xf borderId="5" fillId="0" fontId="8" numFmtId="0" xfId="0" applyAlignment="1" applyBorder="1" applyFont="1">
      <alignment horizontal="center" vertical="center"/>
    </xf>
    <xf borderId="5" fillId="0" fontId="8" numFmtId="3" xfId="0" applyAlignment="1" applyBorder="1" applyFont="1" applyNumberFormat="1">
      <alignment horizontal="right" vertical="center"/>
    </xf>
    <xf borderId="0" fillId="0" fontId="3" numFmtId="0" xfId="0" applyFont="1"/>
    <xf borderId="5" fillId="5" fontId="9" numFmtId="0" xfId="0" applyAlignment="1" applyBorder="1" applyFill="1" applyFont="1">
      <alignment horizontal="left" shrinkToFit="0" vertical="center" wrapText="1"/>
    </xf>
    <xf borderId="5" fillId="6" fontId="7" numFmtId="0" xfId="0" applyAlignment="1" applyBorder="1" applyFill="1" applyFont="1">
      <alignment horizontal="left" shrinkToFit="0" vertical="center" wrapText="1"/>
    </xf>
    <xf borderId="5" fillId="6" fontId="8" numFmtId="0" xfId="0" applyAlignment="1" applyBorder="1" applyFill="1" applyFont="1">
      <alignment horizontal="left" shrinkToFit="0" vertical="center" wrapText="1"/>
    </xf>
    <xf borderId="5" fillId="6" fontId="8" numFmtId="0" xfId="0" applyAlignment="1" applyBorder="1" applyFill="1" applyFont="1">
      <alignment horizontal="center" vertical="center"/>
    </xf>
    <xf borderId="5" fillId="6" fontId="8" numFmtId="3" xfId="0" applyAlignment="1" applyBorder="1" applyFill="1" applyFont="1" applyNumberFormat="1">
      <alignment horizontal="right" vertical="center"/>
    </xf>
    <xf borderId="5" fillId="0" fontId="10" numFmtId="0" xfId="0" applyAlignment="1" applyBorder="1" applyFont="1">
      <alignment horizontal="left" shrinkToFit="0" vertical="center" wrapText="1"/>
    </xf>
    <xf borderId="5" fillId="7" fontId="7" numFmtId="0" xfId="0" applyAlignment="1" applyBorder="1" applyFill="1" applyFont="1">
      <alignment horizontal="left" shrinkToFit="0" vertical="center" wrapText="1"/>
    </xf>
    <xf borderId="5" fillId="7" fontId="8" numFmtId="0" xfId="0" applyAlignment="1" applyBorder="1" applyFill="1" applyFont="1">
      <alignment horizontal="left" shrinkToFit="0" vertical="center" wrapText="1"/>
    </xf>
    <xf borderId="5" fillId="7" fontId="8" numFmtId="0" xfId="0" applyAlignment="1" applyBorder="1" applyFill="1" applyFont="1">
      <alignment horizontal="center" vertical="center"/>
    </xf>
    <xf borderId="6" fillId="8" fontId="11" numFmtId="0" xfId="0" applyAlignment="1" applyBorder="1" applyFill="1" applyFont="1">
      <alignment horizontal="right" vertical="center"/>
    </xf>
    <xf borderId="7" fillId="0" fontId="2" numFmtId="0" xfId="0" applyBorder="1" applyFont="1"/>
    <xf borderId="5" fillId="7" fontId="12" numFmtId="0" xfId="0" applyAlignment="1" applyBorder="1" applyFill="1" applyFont="1">
      <alignment horizontal="left" shrinkToFit="0" vertical="center" wrapText="1"/>
    </xf>
    <xf borderId="8" fillId="0" fontId="2" numFmtId="0" xfId="0" applyBorder="1" applyFont="1"/>
    <xf borderId="5" fillId="8" fontId="13" numFmtId="3" xfId="0" applyAlignment="1" applyBorder="1" applyFill="1" applyFont="1" applyNumberFormat="1">
      <alignment horizontal="right" vertical="center"/>
    </xf>
    <xf borderId="6" fillId="5" fontId="14" numFmtId="0" xfId="0" applyAlignment="1" applyBorder="1" applyFill="1" applyFont="1">
      <alignment horizontal="left" shrinkToFit="0" vertical="center" wrapText="1"/>
    </xf>
    <xf borderId="5" fillId="8" fontId="5" numFmtId="0" xfId="0" applyBorder="1" applyFill="1" applyFont="1"/>
    <xf borderId="5" fillId="5" fontId="8" numFmtId="3" xfId="0" applyAlignment="1" applyBorder="1" applyFill="1" applyFont="1" applyNumberFormat="1">
      <alignment horizontal="right" vertical="center"/>
    </xf>
    <xf borderId="1" fillId="9" fontId="6" numFmtId="0" xfId="0" applyAlignment="1" applyBorder="1" applyFill="1" applyFont="1">
      <alignment horizontal="left" vertical="center"/>
    </xf>
    <xf borderId="5" fillId="6" fontId="8" numFmtId="0" xfId="0" applyAlignment="1" applyBorder="1" applyFill="1" applyFont="1">
      <alignment horizontal="right" vertical="center"/>
    </xf>
    <xf borderId="5" fillId="0" fontId="8" numFmtId="0" xfId="0" applyAlignment="1" applyBorder="1" applyFont="1">
      <alignment horizontal="right" vertical="center"/>
    </xf>
    <xf borderId="0" fillId="0" fontId="1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noon.com/saudi-en/tdoo-wireless-doorbell-ip65-waterproof-door-bell-battery-operated-at-1000-ft-with-2-plug-in-receivers-kit-1-chime-transmitter-remote-button-45-chimes-4-volume-with-led-loud-enough-for-home-classroom/ZD3B063A950ACE5645904Z/p/" TargetMode="External"/><Relationship Id="rId2" Type="http://schemas.openxmlformats.org/officeDocument/2006/relationships/hyperlink" Target="https://www.amazon.sa/-/en/Shelly-Bluetooth-Automation-Compatible-Required/dp/B0965JN63Q" TargetMode="External"/><Relationship Id="rId3" Type="http://schemas.openxmlformats.org/officeDocument/2006/relationships/hyperlink" Target="https://www.amazon.sa/-/en/Flic-buttons-pcs-smarthome-devices/dp/B08L6VTN8G" TargetMode="External"/><Relationship Id="rId4" Type="http://schemas.openxmlformats.org/officeDocument/2006/relationships/hyperlink" Target="https://www.aliexpress.com/item/1005007426461772.html" TargetMode="External"/><Relationship Id="rId5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4.0"/>
    <col customWidth="1" min="2" max="2" width="30.0"/>
    <col customWidth="1" min="3" max="3" width="6.0"/>
    <col customWidth="1" min="4" max="5" width="13.0"/>
    <col customWidth="1" min="6" max="7" width="12.0"/>
    <col customWidth="1" min="8" max="8" width="32.0"/>
    <col customWidth="1" min="9" max="26" width="8.71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4"/>
    </row>
    <row r="2" ht="18.0" customHeight="1">
      <c r="A2" s="6" t="s">
        <v>4</v>
      </c>
      <c r="B2" s="2"/>
      <c r="C2" s="2"/>
      <c r="D2" s="2"/>
      <c r="E2" s="2"/>
      <c r="F2" s="2"/>
      <c r="G2" s="2"/>
      <c r="H2" s="4"/>
    </row>
    <row r="3" ht="3.75" customHeight="1">
      <c r="A3" s="7"/>
      <c r="B3" s="7"/>
      <c r="C3" s="7"/>
      <c r="D3" s="7"/>
      <c r="E3" s="7"/>
      <c r="F3" s="7"/>
      <c r="G3" s="7"/>
      <c r="H3" s="7"/>
    </row>
    <row r="5" ht="19.5" customHeight="1">
      <c r="A5" s="10" t="s">
        <v>9</v>
      </c>
      <c r="B5" s="2"/>
      <c r="C5" s="2"/>
      <c r="D5" s="2"/>
      <c r="E5" s="2"/>
      <c r="F5" s="2"/>
      <c r="G5" s="2"/>
      <c r="H5" s="4"/>
    </row>
    <row r="6" ht="18.0" customHeight="1">
      <c r="A6" s="12" t="s">
        <v>14</v>
      </c>
      <c r="B6" s="12" t="s">
        <v>17</v>
      </c>
      <c r="C6" s="9" t="s">
        <v>18</v>
      </c>
      <c r="D6" s="9" t="s">
        <v>21</v>
      </c>
      <c r="E6" s="9" t="s">
        <v>22</v>
      </c>
      <c r="F6" s="9" t="s">
        <v>24</v>
      </c>
      <c r="G6" s="9" t="s">
        <v>26</v>
      </c>
      <c r="H6" s="9" t="s">
        <v>27</v>
      </c>
    </row>
    <row r="7" ht="30.0" customHeight="1">
      <c r="A7" s="15" t="s">
        <v>29</v>
      </c>
      <c r="B7" s="16" t="s">
        <v>31</v>
      </c>
      <c r="C7" s="17">
        <v>2.0</v>
      </c>
      <c r="D7" s="18">
        <v>800.0</v>
      </c>
      <c r="E7" s="18">
        <v>1100.0</v>
      </c>
      <c r="F7" s="18">
        <f t="shared" ref="F7:F10" si="1">C7*D7</f>
        <v>1600</v>
      </c>
      <c r="G7" s="18">
        <f t="shared" ref="G7:G10" si="2">C7*E7</f>
        <v>2200</v>
      </c>
      <c r="H7" s="16" t="s">
        <v>43</v>
      </c>
    </row>
    <row r="8" ht="30.0" customHeight="1">
      <c r="A8" s="21" t="s">
        <v>44</v>
      </c>
      <c r="B8" s="22" t="s">
        <v>45</v>
      </c>
      <c r="C8" s="23">
        <v>1.0</v>
      </c>
      <c r="D8" s="24">
        <v>400.0</v>
      </c>
      <c r="E8" s="24">
        <v>900.0</v>
      </c>
      <c r="F8" s="24">
        <f t="shared" si="1"/>
        <v>400</v>
      </c>
      <c r="G8" s="24">
        <f t="shared" si="2"/>
        <v>900</v>
      </c>
      <c r="H8" s="22" t="s">
        <v>47</v>
      </c>
    </row>
    <row r="9" ht="30.0" customHeight="1">
      <c r="A9" s="15" t="s">
        <v>48</v>
      </c>
      <c r="B9" s="16" t="s">
        <v>50</v>
      </c>
      <c r="C9" s="17">
        <v>2.0</v>
      </c>
      <c r="D9" s="18">
        <v>75.0</v>
      </c>
      <c r="E9" s="18">
        <v>150.0</v>
      </c>
      <c r="F9" s="18">
        <f t="shared" si="1"/>
        <v>150</v>
      </c>
      <c r="G9" s="18">
        <f t="shared" si="2"/>
        <v>300</v>
      </c>
      <c r="H9" s="16" t="s">
        <v>52</v>
      </c>
    </row>
    <row r="10" ht="30.0" customHeight="1">
      <c r="A10" s="21" t="s">
        <v>55</v>
      </c>
      <c r="B10" s="22" t="s">
        <v>56</v>
      </c>
      <c r="C10" s="23">
        <v>2.0</v>
      </c>
      <c r="D10" s="24">
        <v>150.0</v>
      </c>
      <c r="E10" s="24">
        <v>300.0</v>
      </c>
      <c r="F10" s="24">
        <f t="shared" si="1"/>
        <v>300</v>
      </c>
      <c r="G10" s="24">
        <f t="shared" si="2"/>
        <v>600</v>
      </c>
      <c r="H10" s="22" t="s">
        <v>57</v>
      </c>
    </row>
    <row r="11" ht="18.0" customHeight="1">
      <c r="A11" s="29" t="s">
        <v>58</v>
      </c>
      <c r="B11" s="30"/>
      <c r="C11" s="30"/>
      <c r="D11" s="30"/>
      <c r="E11" s="32"/>
      <c r="F11" s="33">
        <f t="shared" ref="F11:G11" si="3">SUM(F7:F10)</f>
        <v>2450</v>
      </c>
      <c r="G11" s="33">
        <f t="shared" si="3"/>
        <v>4000</v>
      </c>
      <c r="H11" s="35"/>
    </row>
    <row r="13" ht="19.5" customHeight="1">
      <c r="A13" s="10" t="s">
        <v>66</v>
      </c>
      <c r="B13" s="2"/>
      <c r="C13" s="2"/>
      <c r="D13" s="2"/>
      <c r="E13" s="2"/>
      <c r="F13" s="2"/>
      <c r="G13" s="2"/>
      <c r="H13" s="4"/>
    </row>
    <row r="14" ht="18.0" customHeight="1">
      <c r="A14" s="12" t="s">
        <v>14</v>
      </c>
      <c r="B14" s="12" t="s">
        <v>17</v>
      </c>
      <c r="C14" s="9" t="s">
        <v>18</v>
      </c>
      <c r="D14" s="9" t="s">
        <v>21</v>
      </c>
      <c r="E14" s="9" t="s">
        <v>22</v>
      </c>
      <c r="F14" s="9" t="s">
        <v>24</v>
      </c>
      <c r="G14" s="9" t="s">
        <v>26</v>
      </c>
      <c r="H14" s="9" t="s">
        <v>27</v>
      </c>
    </row>
    <row r="15" ht="30.0" customHeight="1">
      <c r="A15" s="15" t="s">
        <v>67</v>
      </c>
      <c r="B15" s="16" t="s">
        <v>68</v>
      </c>
      <c r="C15" s="17">
        <v>1.0</v>
      </c>
      <c r="D15" s="18">
        <v>700.0</v>
      </c>
      <c r="E15" s="18">
        <v>1200.0</v>
      </c>
      <c r="F15" s="18">
        <f t="shared" ref="F15:F17" si="4">C15*D15</f>
        <v>700</v>
      </c>
      <c r="G15" s="18">
        <f t="shared" ref="G15:G17" si="5">C15*E15</f>
        <v>1200</v>
      </c>
      <c r="H15" s="16" t="s">
        <v>69</v>
      </c>
    </row>
    <row r="16" ht="30.0" customHeight="1">
      <c r="A16" s="21" t="s">
        <v>70</v>
      </c>
      <c r="B16" s="22" t="s">
        <v>71</v>
      </c>
      <c r="C16" s="23">
        <v>1.0</v>
      </c>
      <c r="D16" s="24">
        <v>200.0</v>
      </c>
      <c r="E16" s="24">
        <v>500.0</v>
      </c>
      <c r="F16" s="24">
        <f t="shared" si="4"/>
        <v>200</v>
      </c>
      <c r="G16" s="24">
        <f t="shared" si="5"/>
        <v>500</v>
      </c>
      <c r="H16" s="22" t="s">
        <v>72</v>
      </c>
    </row>
    <row r="17" ht="30.0" customHeight="1">
      <c r="A17" s="15" t="s">
        <v>73</v>
      </c>
      <c r="B17" s="16" t="s">
        <v>74</v>
      </c>
      <c r="C17" s="17">
        <v>1.0</v>
      </c>
      <c r="D17" s="18">
        <v>150.0</v>
      </c>
      <c r="E17" s="18">
        <v>400.0</v>
      </c>
      <c r="F17" s="18">
        <f t="shared" si="4"/>
        <v>150</v>
      </c>
      <c r="G17" s="18">
        <f t="shared" si="5"/>
        <v>400</v>
      </c>
      <c r="H17" s="16" t="s">
        <v>75</v>
      </c>
    </row>
    <row r="18" ht="18.0" customHeight="1">
      <c r="A18" s="29" t="s">
        <v>76</v>
      </c>
      <c r="B18" s="30"/>
      <c r="C18" s="30"/>
      <c r="D18" s="30"/>
      <c r="E18" s="32"/>
      <c r="F18" s="33">
        <f t="shared" ref="F18:G18" si="6">SUM(F15:F17)</f>
        <v>1050</v>
      </c>
      <c r="G18" s="33">
        <f t="shared" si="6"/>
        <v>2100</v>
      </c>
      <c r="H18" s="35"/>
    </row>
    <row r="20" ht="19.5" customHeight="1">
      <c r="A20" s="10" t="s">
        <v>77</v>
      </c>
      <c r="B20" s="2"/>
      <c r="C20" s="2"/>
      <c r="D20" s="2"/>
      <c r="E20" s="2"/>
      <c r="F20" s="2"/>
      <c r="G20" s="2"/>
      <c r="H20" s="4"/>
    </row>
    <row r="21" ht="18.0" customHeight="1">
      <c r="A21" s="12" t="s">
        <v>14</v>
      </c>
      <c r="B21" s="12" t="s">
        <v>17</v>
      </c>
      <c r="C21" s="9" t="s">
        <v>18</v>
      </c>
      <c r="D21" s="9" t="s">
        <v>21</v>
      </c>
      <c r="E21" s="9" t="s">
        <v>22</v>
      </c>
      <c r="F21" s="9" t="s">
        <v>24</v>
      </c>
      <c r="G21" s="9" t="s">
        <v>26</v>
      </c>
      <c r="H21" s="9" t="s">
        <v>27</v>
      </c>
    </row>
    <row r="22" ht="30.0" customHeight="1">
      <c r="A22" s="21" t="s">
        <v>78</v>
      </c>
      <c r="B22" s="22" t="s">
        <v>79</v>
      </c>
      <c r="C22" s="23">
        <v>2.0</v>
      </c>
      <c r="D22" s="24">
        <v>300.0</v>
      </c>
      <c r="E22" s="24">
        <v>600.0</v>
      </c>
      <c r="F22" s="24">
        <f t="shared" ref="F22:F25" si="7">C22*D22</f>
        <v>600</v>
      </c>
      <c r="G22" s="24">
        <f t="shared" ref="G22:G25" si="8">C22*E22</f>
        <v>1200</v>
      </c>
      <c r="H22" s="22" t="s">
        <v>80</v>
      </c>
    </row>
    <row r="23" ht="30.0" customHeight="1">
      <c r="A23" s="15" t="s">
        <v>81</v>
      </c>
      <c r="B23" s="16" t="s">
        <v>82</v>
      </c>
      <c r="C23" s="17">
        <v>2.0</v>
      </c>
      <c r="D23" s="18">
        <v>130.0</v>
      </c>
      <c r="E23" s="18">
        <v>160.0</v>
      </c>
      <c r="F23" s="18">
        <f t="shared" si="7"/>
        <v>260</v>
      </c>
      <c r="G23" s="18">
        <f t="shared" si="8"/>
        <v>320</v>
      </c>
      <c r="H23" s="16" t="s">
        <v>83</v>
      </c>
    </row>
    <row r="24" ht="30.0" customHeight="1">
      <c r="A24" s="11" t="s">
        <v>84</v>
      </c>
      <c r="B24" s="13" t="s">
        <v>85</v>
      </c>
      <c r="C24" s="14">
        <v>2.0</v>
      </c>
      <c r="D24" s="36">
        <v>120.0</v>
      </c>
      <c r="E24" s="36">
        <v>180.0</v>
      </c>
      <c r="F24" s="36">
        <f t="shared" si="7"/>
        <v>240</v>
      </c>
      <c r="G24" s="36">
        <f t="shared" si="8"/>
        <v>360</v>
      </c>
      <c r="H24" s="13" t="s">
        <v>86</v>
      </c>
    </row>
    <row r="25" ht="30.0" customHeight="1">
      <c r="A25" s="15" t="s">
        <v>87</v>
      </c>
      <c r="B25" s="16" t="s">
        <v>88</v>
      </c>
      <c r="C25" s="17">
        <v>2.0</v>
      </c>
      <c r="D25" s="18">
        <v>80.0</v>
      </c>
      <c r="E25" s="18">
        <v>150.0</v>
      </c>
      <c r="F25" s="18">
        <f t="shared" si="7"/>
        <v>160</v>
      </c>
      <c r="G25" s="18">
        <f t="shared" si="8"/>
        <v>300</v>
      </c>
      <c r="H25" s="16" t="s">
        <v>89</v>
      </c>
    </row>
    <row r="26" ht="25.5" customHeight="1">
      <c r="A26" s="34" t="s">
        <v>90</v>
      </c>
      <c r="B26" s="30"/>
      <c r="C26" s="30"/>
      <c r="D26" s="30"/>
      <c r="E26" s="30"/>
      <c r="F26" s="30"/>
      <c r="G26" s="30"/>
      <c r="H26" s="32"/>
    </row>
    <row r="27" ht="15.75" customHeight="1"/>
    <row r="28" ht="19.5" customHeight="1">
      <c r="A28" s="10" t="s">
        <v>91</v>
      </c>
      <c r="B28" s="2"/>
      <c r="C28" s="2"/>
      <c r="D28" s="2"/>
      <c r="E28" s="2"/>
      <c r="F28" s="2"/>
      <c r="G28" s="2"/>
      <c r="H28" s="4"/>
    </row>
    <row r="29" ht="18.0" customHeight="1">
      <c r="A29" s="12" t="s">
        <v>14</v>
      </c>
      <c r="B29" s="12" t="s">
        <v>17</v>
      </c>
      <c r="C29" s="9" t="s">
        <v>18</v>
      </c>
      <c r="D29" s="9" t="s">
        <v>21</v>
      </c>
      <c r="E29" s="9" t="s">
        <v>22</v>
      </c>
      <c r="F29" s="9" t="s">
        <v>24</v>
      </c>
      <c r="G29" s="9" t="s">
        <v>26</v>
      </c>
      <c r="H29" s="9" t="s">
        <v>27</v>
      </c>
    </row>
    <row r="30" ht="30.0" customHeight="1">
      <c r="A30" s="21" t="s">
        <v>92</v>
      </c>
      <c r="B30" s="22" t="s">
        <v>93</v>
      </c>
      <c r="C30" s="23">
        <v>1.0</v>
      </c>
      <c r="D30" s="24">
        <v>0.0</v>
      </c>
      <c r="E30" s="24">
        <v>0.0</v>
      </c>
      <c r="F30" s="24">
        <f t="shared" ref="F30:F32" si="9">C30*D30</f>
        <v>0</v>
      </c>
      <c r="G30" s="24">
        <f t="shared" ref="G30:G32" si="10">C30*E30</f>
        <v>0</v>
      </c>
      <c r="H30" s="22" t="s">
        <v>94</v>
      </c>
    </row>
    <row r="31" ht="30.0" customHeight="1">
      <c r="A31" s="15" t="s">
        <v>95</v>
      </c>
      <c r="B31" s="16" t="s">
        <v>96</v>
      </c>
      <c r="C31" s="17">
        <v>1.0</v>
      </c>
      <c r="D31" s="18">
        <v>50.0</v>
      </c>
      <c r="E31" s="18">
        <v>80.0</v>
      </c>
      <c r="F31" s="18">
        <f t="shared" si="9"/>
        <v>50</v>
      </c>
      <c r="G31" s="18">
        <f t="shared" si="10"/>
        <v>80</v>
      </c>
      <c r="H31" s="16" t="s">
        <v>97</v>
      </c>
    </row>
    <row r="32" ht="30.0" customHeight="1">
      <c r="A32" s="21" t="s">
        <v>98</v>
      </c>
      <c r="B32" s="22" t="s">
        <v>99</v>
      </c>
      <c r="C32" s="23">
        <v>1.0</v>
      </c>
      <c r="D32" s="24">
        <v>0.0</v>
      </c>
      <c r="E32" s="24">
        <v>0.0</v>
      </c>
      <c r="F32" s="24">
        <f t="shared" si="9"/>
        <v>0</v>
      </c>
      <c r="G32" s="24">
        <f t="shared" si="10"/>
        <v>0</v>
      </c>
      <c r="H32" s="22" t="s">
        <v>100</v>
      </c>
    </row>
    <row r="33" ht="18.0" customHeight="1">
      <c r="A33" s="29" t="s">
        <v>101</v>
      </c>
      <c r="B33" s="30"/>
      <c r="C33" s="30"/>
      <c r="D33" s="30"/>
      <c r="E33" s="32"/>
      <c r="F33" s="33">
        <f t="shared" ref="F33:G33" si="11">SUM(F30:F32)</f>
        <v>50</v>
      </c>
      <c r="G33" s="33">
        <f t="shared" si="11"/>
        <v>80</v>
      </c>
      <c r="H33" s="35"/>
    </row>
    <row r="34" ht="15.75" customHeight="1"/>
    <row r="35" ht="19.5" customHeight="1">
      <c r="A35" s="37" t="s">
        <v>102</v>
      </c>
      <c r="B35" s="2"/>
      <c r="C35" s="2"/>
      <c r="D35" s="2"/>
      <c r="E35" s="2"/>
      <c r="F35" s="2"/>
      <c r="G35" s="2"/>
      <c r="H35" s="4"/>
    </row>
    <row r="36" ht="18.0" customHeight="1">
      <c r="A36" s="12" t="s">
        <v>14</v>
      </c>
      <c r="B36" s="12" t="s">
        <v>17</v>
      </c>
      <c r="C36" s="9" t="s">
        <v>18</v>
      </c>
      <c r="D36" s="9" t="s">
        <v>21</v>
      </c>
      <c r="E36" s="9" t="s">
        <v>22</v>
      </c>
      <c r="F36" s="9" t="s">
        <v>24</v>
      </c>
      <c r="G36" s="9" t="s">
        <v>26</v>
      </c>
      <c r="H36" s="9" t="s">
        <v>27</v>
      </c>
    </row>
    <row r="37" ht="30.0" customHeight="1">
      <c r="A37" s="15" t="s">
        <v>103</v>
      </c>
      <c r="B37" s="16" t="s">
        <v>104</v>
      </c>
      <c r="C37" s="17">
        <v>1.0</v>
      </c>
      <c r="D37" s="18">
        <v>1500.0</v>
      </c>
      <c r="E37" s="18">
        <v>2500.0</v>
      </c>
      <c r="F37" s="18">
        <f>C37*D37</f>
        <v>1500</v>
      </c>
      <c r="G37" s="18">
        <f>C37*E37</f>
        <v>2500</v>
      </c>
      <c r="H37" s="16" t="s">
        <v>105</v>
      </c>
    </row>
    <row r="38" ht="18.0" customHeight="1">
      <c r="A38" s="29" t="s">
        <v>106</v>
      </c>
      <c r="B38" s="30"/>
      <c r="C38" s="30"/>
      <c r="D38" s="30"/>
      <c r="E38" s="32"/>
      <c r="F38" s="33">
        <f t="shared" ref="F38:G38" si="12">SUM(F37)</f>
        <v>1500</v>
      </c>
      <c r="G38" s="33">
        <f t="shared" si="12"/>
        <v>2500</v>
      </c>
      <c r="H38" s="35"/>
    </row>
    <row r="39" ht="15.75" customHeight="1"/>
    <row r="40" ht="19.5" customHeight="1">
      <c r="A40" s="10" t="s">
        <v>107</v>
      </c>
      <c r="B40" s="2"/>
      <c r="C40" s="2"/>
      <c r="D40" s="2"/>
      <c r="E40" s="2"/>
      <c r="F40" s="2"/>
      <c r="G40" s="2"/>
      <c r="H40" s="4"/>
    </row>
    <row r="41" ht="18.0" customHeight="1">
      <c r="A41" s="12" t="s">
        <v>14</v>
      </c>
      <c r="B41" s="12" t="s">
        <v>17</v>
      </c>
      <c r="C41" s="9" t="s">
        <v>18</v>
      </c>
      <c r="D41" s="9" t="s">
        <v>21</v>
      </c>
      <c r="E41" s="9" t="s">
        <v>22</v>
      </c>
      <c r="F41" s="9" t="s">
        <v>24</v>
      </c>
      <c r="G41" s="9" t="s">
        <v>26</v>
      </c>
      <c r="H41" s="9" t="s">
        <v>27</v>
      </c>
    </row>
    <row r="42" ht="27.75" customHeight="1">
      <c r="A42" s="21" t="s">
        <v>108</v>
      </c>
      <c r="B42" s="22" t="s">
        <v>109</v>
      </c>
      <c r="C42" s="38"/>
      <c r="D42" s="38"/>
      <c r="E42" s="38"/>
      <c r="F42" s="24">
        <v>2400.0</v>
      </c>
      <c r="G42" s="24">
        <v>4800.0</v>
      </c>
      <c r="H42" s="22" t="s">
        <v>110</v>
      </c>
    </row>
    <row r="43" ht="27.75" customHeight="1">
      <c r="A43" s="15" t="s">
        <v>111</v>
      </c>
      <c r="B43" s="16" t="s">
        <v>112</v>
      </c>
      <c r="C43" s="39"/>
      <c r="D43" s="39"/>
      <c r="E43" s="39"/>
      <c r="F43" s="18">
        <v>2000.0</v>
      </c>
      <c r="G43" s="18">
        <v>3600.0</v>
      </c>
      <c r="H43" s="16" t="s">
        <v>113</v>
      </c>
    </row>
    <row r="44" ht="27.75" customHeight="1">
      <c r="A44" s="21" t="s">
        <v>114</v>
      </c>
      <c r="B44" s="22" t="s">
        <v>115</v>
      </c>
      <c r="C44" s="38"/>
      <c r="D44" s="38"/>
      <c r="E44" s="38"/>
      <c r="F44" s="24">
        <v>1500.0</v>
      </c>
      <c r="G44" s="24">
        <v>2500.0</v>
      </c>
      <c r="H44" s="22" t="s">
        <v>116</v>
      </c>
    </row>
    <row r="45" ht="15.75" customHeight="1"/>
    <row r="46" ht="25.5" customHeight="1">
      <c r="A46" s="40" t="s">
        <v>117</v>
      </c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26:H26"/>
    <mergeCell ref="A28:H28"/>
    <mergeCell ref="A33:E33"/>
    <mergeCell ref="A35:H35"/>
    <mergeCell ref="A38:E38"/>
    <mergeCell ref="A40:H40"/>
    <mergeCell ref="A46:H46"/>
    <mergeCell ref="A1:H1"/>
    <mergeCell ref="A2:H2"/>
    <mergeCell ref="A5:H5"/>
    <mergeCell ref="A11:E11"/>
    <mergeCell ref="A13:H13"/>
    <mergeCell ref="A18:E18"/>
    <mergeCell ref="A20:H20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6.0"/>
    <col customWidth="1" min="2" max="2" width="40.0"/>
    <col customWidth="1" min="3" max="3" width="13.0"/>
    <col customWidth="1" min="4" max="4" width="17.0"/>
    <col customWidth="1" min="5" max="5" width="20.0"/>
    <col customWidth="1" min="6" max="6" width="30.0"/>
    <col customWidth="1" min="7" max="26" width="8.71"/>
  </cols>
  <sheetData>
    <row r="1" ht="31.5" customHeight="1">
      <c r="A1" s="1" t="s">
        <v>1</v>
      </c>
      <c r="B1" s="2"/>
      <c r="C1" s="2"/>
      <c r="D1" s="2"/>
      <c r="E1" s="2"/>
      <c r="F1" s="4"/>
    </row>
    <row r="2" ht="27.75" customHeight="1">
      <c r="A2" s="5" t="s">
        <v>5</v>
      </c>
      <c r="B2" s="2"/>
      <c r="C2" s="2"/>
      <c r="D2" s="2"/>
      <c r="E2" s="2"/>
      <c r="F2" s="4"/>
    </row>
    <row r="3" ht="3.75" customHeight="1">
      <c r="A3" s="7"/>
      <c r="B3" s="7"/>
      <c r="C3" s="7"/>
      <c r="D3" s="7"/>
      <c r="E3" s="7"/>
      <c r="F3" s="7"/>
    </row>
    <row r="5" ht="25.5" customHeight="1">
      <c r="A5" s="8" t="s">
        <v>6</v>
      </c>
      <c r="B5" s="8" t="s">
        <v>7</v>
      </c>
      <c r="C5" s="9" t="s">
        <v>8</v>
      </c>
      <c r="D5" s="9" t="s">
        <v>10</v>
      </c>
      <c r="E5" s="8" t="s">
        <v>11</v>
      </c>
      <c r="F5" s="8" t="s">
        <v>12</v>
      </c>
    </row>
    <row r="6" ht="60.0" customHeight="1">
      <c r="A6" s="11" t="s">
        <v>13</v>
      </c>
      <c r="B6" s="13" t="s">
        <v>15</v>
      </c>
      <c r="C6" s="14" t="s">
        <v>19</v>
      </c>
      <c r="D6" s="14" t="s">
        <v>23</v>
      </c>
      <c r="E6" s="13" t="s">
        <v>25</v>
      </c>
      <c r="F6" s="20" t="s">
        <v>28</v>
      </c>
    </row>
    <row r="7" ht="60.0" customHeight="1">
      <c r="A7" s="15" t="s">
        <v>36</v>
      </c>
      <c r="B7" s="16" t="s">
        <v>37</v>
      </c>
      <c r="C7" s="17" t="s">
        <v>38</v>
      </c>
      <c r="D7" s="17" t="s">
        <v>39</v>
      </c>
      <c r="E7" s="16" t="s">
        <v>40</v>
      </c>
      <c r="F7" s="25" t="s">
        <v>42</v>
      </c>
    </row>
    <row r="8" ht="60.0" customHeight="1">
      <c r="A8" s="26" t="s">
        <v>46</v>
      </c>
      <c r="B8" s="27" t="s">
        <v>49</v>
      </c>
      <c r="C8" s="28" t="s">
        <v>38</v>
      </c>
      <c r="D8" s="28" t="s">
        <v>51</v>
      </c>
      <c r="E8" s="27" t="s">
        <v>53</v>
      </c>
      <c r="F8" s="31" t="s">
        <v>54</v>
      </c>
    </row>
    <row r="9" ht="60.0" customHeight="1">
      <c r="A9" s="15" t="s">
        <v>59</v>
      </c>
      <c r="B9" s="16" t="s">
        <v>60</v>
      </c>
      <c r="C9" s="17" t="s">
        <v>61</v>
      </c>
      <c r="D9" s="17" t="s">
        <v>62</v>
      </c>
      <c r="E9" s="16" t="s">
        <v>63</v>
      </c>
      <c r="F9" s="25" t="s">
        <v>64</v>
      </c>
    </row>
    <row r="11" ht="43.5" customHeight="1">
      <c r="A11" s="34" t="s">
        <v>65</v>
      </c>
      <c r="B11" s="30"/>
      <c r="C11" s="30"/>
      <c r="D11" s="30"/>
      <c r="E11" s="30"/>
      <c r="F11" s="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2:F2"/>
    <mergeCell ref="A11:F11"/>
  </mergeCells>
  <hyperlinks>
    <hyperlink r:id="rId1" ref="F6"/>
    <hyperlink r:id="rId2" ref="F7"/>
    <hyperlink r:id="rId3" ref="F8"/>
    <hyperlink r:id="rId4" ref="F9"/>
  </hyperlinks>
  <printOptions/>
  <pageMargins bottom="1.0" footer="0.0" header="0.0" left="0.75" right="0.75" top="1.0"/>
  <pageSetup orientation="landscape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8" max="8" width="17.43"/>
  </cols>
  <sheetData>
    <row r="5">
      <c r="D5" s="3" t="s">
        <v>2</v>
      </c>
      <c r="E5" s="3">
        <v>30.0</v>
      </c>
    </row>
    <row r="6">
      <c r="D6" s="3" t="s">
        <v>3</v>
      </c>
      <c r="E6" s="3">
        <f>4400*E5</f>
        <v>132000</v>
      </c>
    </row>
    <row r="7">
      <c r="D7" s="3" t="s">
        <v>16</v>
      </c>
      <c r="E7" s="3">
        <v>30.0</v>
      </c>
    </row>
    <row r="14">
      <c r="D14" s="3" t="s">
        <v>20</v>
      </c>
      <c r="E14" s="3">
        <f>E5</f>
        <v>30</v>
      </c>
    </row>
    <row r="16">
      <c r="D16" s="3" t="s">
        <v>30</v>
      </c>
      <c r="E16" s="3">
        <v>30.0</v>
      </c>
    </row>
    <row r="19">
      <c r="E19" s="3" t="s">
        <v>32</v>
      </c>
      <c r="H19" s="3" t="s">
        <v>33</v>
      </c>
    </row>
    <row r="20">
      <c r="D20" s="3" t="s">
        <v>34</v>
      </c>
      <c r="E20" s="3">
        <v>1.0</v>
      </c>
      <c r="F20" s="19">
        <f>E7*E20*E14*E16</f>
        <v>27000</v>
      </c>
      <c r="H20" s="19">
        <f>E6/F20</f>
        <v>4.888888889</v>
      </c>
    </row>
    <row r="21">
      <c r="D21" s="3" t="s">
        <v>35</v>
      </c>
      <c r="E21" s="3">
        <v>2.0</v>
      </c>
      <c r="F21" s="19">
        <f>E7*E21*E14*E16</f>
        <v>54000</v>
      </c>
      <c r="H21" s="19">
        <f>E6/F21</f>
        <v>2.444444444</v>
      </c>
    </row>
    <row r="22">
      <c r="D22" s="3" t="s">
        <v>41</v>
      </c>
      <c r="E22" s="3">
        <v>3.0</v>
      </c>
      <c r="F22" s="19">
        <f>E7*E22*E14*E16</f>
        <v>81000</v>
      </c>
      <c r="H22" s="19">
        <f>E6/F22</f>
        <v>1.62962963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2026-07-25T16:00:33Z</dcterms:created>
  <dc:creator>openpyxl</dc:creator>
</cp:coreProperties>
</file>